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C:\Users\Marja\Desktop\"/>
    </mc:Choice>
  </mc:AlternateContent>
  <bookViews>
    <workbookView xWindow="0" yWindow="0" windowWidth="14415" windowHeight="6480" xr2:uid="{00000000-000D-0000-FFFF-FFFF00000000}"/>
  </bookViews>
  <sheets>
    <sheet name="Calculation" sheetId="1" r:id="rId1"/>
    <sheet name="Training" sheetId="2" r:id="rId2"/>
    <sheet name="Education" sheetId="3" r:id="rId3"/>
    <sheet name="Publications" sheetId="4" r:id="rId4"/>
    <sheet name="Translations" sheetId="5" r:id="rId5"/>
    <sheet name="Oral Presentations" sheetId="6" r:id="rId6"/>
    <sheet name="Participation" sheetId="7" r:id="rId7"/>
    <sheet name="External QA's" sheetId="8" r:id="rId8"/>
    <sheet name="Sheet7" sheetId="9" r:id="rId9"/>
  </sheets>
  <calcPr calcId="171027"/>
</workbook>
</file>

<file path=xl/calcChain.xml><?xml version="1.0" encoding="utf-8"?>
<calcChain xmlns="http://schemas.openxmlformats.org/spreadsheetml/2006/main">
  <c r="F7" i="1" l="1"/>
  <c r="F8" i="1"/>
  <c r="F9" i="1"/>
  <c r="F33" i="1" l="1"/>
  <c r="G37" i="1" s="1"/>
  <c r="F6" i="1"/>
  <c r="F5" i="1"/>
  <c r="F40" i="1"/>
  <c r="F42" i="1" l="1"/>
  <c r="F41" i="1"/>
  <c r="F46" i="1"/>
  <c r="F45" i="1"/>
  <c r="F44" i="1"/>
  <c r="F22" i="1"/>
  <c r="F23" i="1"/>
  <c r="F21" i="1"/>
  <c r="G53" i="1"/>
  <c r="H53" i="1" s="1"/>
  <c r="G30" i="1"/>
  <c r="H30" i="1" s="1"/>
  <c r="F10" i="1"/>
  <c r="F16" i="1"/>
  <c r="F15" i="1"/>
  <c r="H37" i="1"/>
  <c r="G47" i="1" l="1"/>
  <c r="H47" i="1" s="1"/>
  <c r="G18" i="1"/>
  <c r="H18" i="1" s="1"/>
  <c r="G24" i="1"/>
  <c r="H24" i="1" s="1"/>
  <c r="G12" i="1"/>
  <c r="H12" i="1" s="1"/>
  <c r="H55" i="1" l="1"/>
  <c r="H57" i="1" s="1"/>
</calcChain>
</file>

<file path=xl/sharedStrings.xml><?xml version="1.0" encoding="utf-8"?>
<sst xmlns="http://schemas.openxmlformats.org/spreadsheetml/2006/main" count="132" uniqueCount="98">
  <si>
    <t>It is anticipated that CIAs will maintain the high standards of the profession in selecting quality educational programs to fulfill the CPE requirements.</t>
  </si>
  <si>
    <t>The following general criteria are to be satisfied in order for a continuing education program to be accepted:</t>
  </si>
  <si>
    <t>1. The overriding consideration in determining whether a specific program is acceptable is that it shall be a formal program of learning which contributes directly to the professional competence of a CIA.</t>
  </si>
  <si>
    <t>2. Acceptable formal programs should:</t>
  </si>
  <si>
    <t>a. Contribute to the professional competence of participants.</t>
  </si>
  <si>
    <t>b. State program objectives which specify the level of knowledge the participants should have attained, or the level of competence to be demonstrated upon completing the program.</t>
  </si>
  <si>
    <t>c. State education or experience prerequisites, if appropriate for the program.</t>
  </si>
  <si>
    <t>d. Be developed by individuals qualified in the subject matter and instructional design.</t>
  </si>
  <si>
    <t>e. Provide program content which is current.</t>
  </si>
  <si>
    <t>f. Be on a professional level and related to the Common Body of Knowledge.</t>
  </si>
  <si>
    <t>The following general subjects are acceptable as long as they meet other CPE program criteria:</t>
  </si>
  <si>
    <t>1. Auditing and accounting</t>
  </si>
  <si>
    <t>2. Management and communication (oral and written)</t>
  </si>
  <si>
    <t>3. Computer science</t>
  </si>
  <si>
    <t>4. Mathematics, statistics, and quantitative applications in business</t>
  </si>
  <si>
    <t>5. Economics</t>
  </si>
  <si>
    <t>6. Business law</t>
  </si>
  <si>
    <t>7. Specific business topics such as finance, production, marketing, and personnel</t>
  </si>
  <si>
    <t>8. Specialized industry areas such as government, banking, utilities, or oil and gas</t>
  </si>
  <si>
    <t>Activities other than those listed in this guidance may be deemed acceptable if the CIA can demonstrate that they contribute to professional competence. Substantiating that a particular activity qualifies as acceptable and meets the requirements is the responsibility of the CIA.</t>
  </si>
  <si>
    <t>CPE credit will be awarded for whole hours only with a minimum of 50 minutes constituting one hour. As an example, 100 minutes of continuous instruction would count for two hours; however, more than 50 minutes but less than 100 minutes of continuous instruction would count for only one hour. Only class contact or acceptable self-study hours are allowable. For continuous conferences and conventions when individual segments are less than 50 minutes, the sum of the segments should be considered one total program. For example, five 30-minute presentations would equal 150 minutes and should be counted as three contact hours.</t>
  </si>
  <si>
    <t>Education</t>
  </si>
  <si>
    <t>A maximum of 40 CPE hours may be awarded in the education category each year  Educational activities include:</t>
  </si>
  <si>
    <t>1. Professional education and development programs, such as seminars and conferences, provided by national, state and local auditing, and accounting organizations.</t>
  </si>
  <si>
    <t>2. Technical sessions at meetings of national, state, and local auditing, accounting organizations, and chapters.</t>
  </si>
  <si>
    <t>3. Formal in-house training programs.</t>
  </si>
  <si>
    <t>4. Programs of other sponsors (industrial, professional societies, etc.).</t>
  </si>
  <si>
    <t>5. College or university credit and non-credit courses passed, except for those courses a CIA must take in order to meet the CIA examination requirement of a bachelor's degree or its equivalent.</t>
  </si>
  <si>
    <t>a. Fifteen hours of CPE credit are awarded for each semester hour of college/university credit earned.</t>
  </si>
  <si>
    <t>b. Ten hours of CPE credit are awarded for each quarter hour of college/university credit earned.</t>
  </si>
  <si>
    <t>6. Other certification examinations passed.</t>
  </si>
  <si>
    <t>a. A maximum of 40 hours may be awarded in the year passed.</t>
  </si>
  <si>
    <t>b. 10 CPE hours are awarded for passing each part of another accounting or auditing examination (for example, the CPA or CA examination).</t>
  </si>
  <si>
    <t>c. The IIA institute from which you obtained your certification training should be contacted for information concerning the number of CPE hours awarded for the successful completion of their examination.</t>
  </si>
  <si>
    <t>7. Formal correspondence and self-study programs relevant to internal auditing that include evidence of completion.</t>
  </si>
  <si>
    <t>Publications</t>
  </si>
  <si>
    <t>A maximum of 25 hours may be awarded in the publications category each year. Generally, one full journal page of single-spaced print is equal to two hours of CPE credit, with the following limits on one publication:</t>
  </si>
  <si>
    <t>Books: 25 hours</t>
  </si>
  <si>
    <t>Articles: 15 hours</t>
  </si>
  <si>
    <t>Research papers: 15 hours</t>
  </si>
  <si>
    <t>Contributions to publications should pertain to internal auditing or disciplines related to the Common Body of Knowledge. Published articles or books not related directly to internal auditing are acceptable if CIAs are able to demonstrate that these activities contribute to their professional audit proficiency.</t>
  </si>
  <si>
    <t>The IIA's CPE program also allows certified individuals to earn CPE hours by readingInternal Auditor magazine articles and answering questions about them.</t>
  </si>
  <si>
    <t>Translations</t>
  </si>
  <si>
    <t>A maximum of 10 hours may be awarded in the publications category each year. Generally one full journal page of single-spaced print is equal to two hours of CPE credit, with the following limits on one translation:</t>
  </si>
  <si>
    <t>Translations of publications should pertain to certification domains or disciplines related to the Common Body of Knowledge, and/or the specialty examination topic outlines. Translations of published articles or books not related directly to internal auditing are acceptable if the certified individual is able to demonstrate that these activities contribute to their professional audit proficiency.</t>
  </si>
  <si>
    <t>Oral Presentations</t>
  </si>
  <si>
    <t>A maximum of 25 CPE hours may be awarded in the oral presentations category each year.</t>
  </si>
  <si>
    <t>The hours reported for the first presentation will be based on the presentation time, plus credit for preparation time equivalent to three times the presentation time. Subsequent presentations of the same material may be reported as presentation time only, up to a maximum of  five CPE hours each year.</t>
  </si>
  <si>
    <t>Participation</t>
  </si>
  <si>
    <t>A maximum of 15 CPE hours may be awarded in the participation category each year for participation as an officer or committee member in a professional industry organization related to internal auditing. One CPE hour for each hour of qualifying participation will be awarded.</t>
  </si>
  <si>
    <t>External Quality Assessments</t>
  </si>
  <si>
    <t>A maximum of 20 CPE hours may be awarded each year in the category of external quality assurance review activities. One CPE hour will be awarded for each hour spent on site, with the following limits on any one quality assurance review activity:</t>
  </si>
  <si>
    <t>1. Independent (external) validation of an internal audit activity’s self-assessment (as defined in the IPPF): maximum of five CPE hours per review.</t>
  </si>
  <si>
    <t>2. One-week external quality assurance review: maximum of 10 hours per review.</t>
  </si>
  <si>
    <t>3. Two-week external quality assurance review: maximum of 20 hours.</t>
  </si>
  <si>
    <t>No CPE hours will be awarded for activities such as preparation time and writing the report.</t>
  </si>
  <si>
    <t>Programs on Audit-related Issues</t>
  </si>
  <si>
    <t>Most local IIA Institutes offer programs on audit-related issues and provide CPE credit for those attending.</t>
  </si>
  <si>
    <t>Training</t>
  </si>
  <si>
    <t>External QA</t>
  </si>
  <si>
    <t>Venue</t>
  </si>
  <si>
    <t>Organiser</t>
  </si>
  <si>
    <t>Subject</t>
  </si>
  <si>
    <t>CPE</t>
  </si>
  <si>
    <t>Publication</t>
  </si>
  <si>
    <t>Nr of pages</t>
  </si>
  <si>
    <t>Organisation</t>
  </si>
  <si>
    <t>Role</t>
  </si>
  <si>
    <t>nr of hours</t>
  </si>
  <si>
    <t>Client</t>
  </si>
  <si>
    <t>Nr of site hours</t>
  </si>
  <si>
    <t>Subtotal</t>
  </si>
  <si>
    <t>Total</t>
  </si>
  <si>
    <t>ECTS</t>
  </si>
  <si>
    <t>Duration h</t>
  </si>
  <si>
    <t>IA General</t>
  </si>
  <si>
    <t>Type of work</t>
  </si>
  <si>
    <t>CPE hours maximum</t>
  </si>
  <si>
    <t>Participation, min</t>
  </si>
  <si>
    <t>Venue, date, location</t>
  </si>
  <si>
    <t>Reporting year</t>
  </si>
  <si>
    <t>Sponsoring organization</t>
  </si>
  <si>
    <t>2 ects credits qualify for 1 US semester hour thus 15 CPE hours are awarded for 2 ects credits earned</t>
  </si>
  <si>
    <t>(Max 25 and 5 of each presentation including subsequent presentations, add 3 times hours for a presentation for preparation at the first time)</t>
  </si>
  <si>
    <t>(Max: validation: 5 per review, QA: 10 h/1 week review, 20 h/ 2 weeks review)</t>
  </si>
  <si>
    <t>CPE still to go</t>
  </si>
  <si>
    <t>Annual requirement for active certification</t>
  </si>
  <si>
    <t>Autumn seminar, October 27-28 2015, Turku</t>
  </si>
  <si>
    <t>IIA FI</t>
  </si>
  <si>
    <t>IIA Finland &amp; Suomen Tilintarkastajat</t>
  </si>
  <si>
    <t>Financial Crime</t>
  </si>
  <si>
    <t>IIA Breakfast seminar, November 18, 2015, Helsinki</t>
  </si>
  <si>
    <t xml:space="preserve"> CEO IIA Finland</t>
  </si>
  <si>
    <t>Nimi</t>
  </si>
  <si>
    <t>ID#</t>
  </si>
  <si>
    <t>Monthly meeting, November 16 2015</t>
  </si>
  <si>
    <t>ESIMERKKI</t>
  </si>
  <si>
    <t>Jani Heikkala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</si>
</sst>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9"/>
      <color rgb="FF000000"/>
      <name val="Arial"/>
      <family val="2"/>
      <scheme val="minor"/>
    </font>
    <font>
      <b/>
      <sz val="11"/>
      <color rgb="FF9D053B"/>
      <name val="Arial"/>
      <family val="2"/>
      <scheme val="minor"/>
    </font>
    <font>
      <u/>
      <sz val="10"/>
      <color theme="10"/>
      <name val="Arial"/>
      <family val="2"/>
    </font>
    <font>
      <i/>
      <sz val="10"/>
      <color theme="6" tint="-0.499984740745262"/>
      <name val="Arial"/>
      <family val="2"/>
      <scheme val="minor"/>
    </font>
    <font>
      <sz val="10"/>
      <color theme="6" tint="-0.499984740745262"/>
      <name val="Arial"/>
      <family val="2"/>
      <scheme val="minor"/>
    </font>
    <font>
      <b/>
      <sz val="16"/>
      <color theme="6" tint="-0.499984740745262"/>
      <name val="Arial"/>
      <family val="2"/>
      <scheme val="minor"/>
    </font>
    <font>
      <b/>
      <sz val="14"/>
      <color theme="1"/>
      <name val="Arial"/>
      <family val="2"/>
      <scheme val="minor"/>
    </font>
    <font>
      <b/>
      <i/>
      <sz val="10"/>
      <color theme="6" tint="-0.499984740745262"/>
      <name val="Arial"/>
      <family val="2"/>
      <scheme val="minor"/>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4" tint="0.79998168889431442"/>
        <bgColor indexed="64"/>
      </patternFill>
    </fill>
    <fill>
      <patternFill patternType="solid">
        <fgColor theme="3" tint="0.39997558519241921"/>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s>
  <cellStyleXfs count="41">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xf numFmtId="0" fontId="19" fillId="0" borderId="0" applyNumberFormat="0" applyFill="0" applyBorder="0" applyAlignment="0" applyProtection="0">
      <alignment vertical="top"/>
      <protection locked="0"/>
    </xf>
  </cellStyleXfs>
  <cellXfs count="39">
    <xf numFmtId="0" fontId="0" fillId="0" borderId="0" xfId="0"/>
    <xf numFmtId="0" fontId="0" fillId="0" borderId="0" xfId="0" applyAlignment="1">
      <alignment wrapText="1"/>
    </xf>
    <xf numFmtId="0" fontId="17" fillId="0" borderId="0" xfId="0" applyFont="1" applyAlignment="1">
      <alignment wrapText="1"/>
    </xf>
    <xf numFmtId="0" fontId="0" fillId="0" borderId="0" xfId="0" applyAlignment="1">
      <alignment horizontal="left" wrapText="1" indent="1"/>
    </xf>
    <xf numFmtId="0" fontId="17" fillId="0" borderId="0" xfId="0" applyFont="1" applyAlignment="1">
      <alignment horizontal="left" wrapText="1" indent="1"/>
    </xf>
    <xf numFmtId="0" fontId="17" fillId="0" borderId="0" xfId="0" applyFont="1" applyAlignment="1">
      <alignment horizontal="left" wrapText="1" indent="2"/>
    </xf>
    <xf numFmtId="0" fontId="0" fillId="0" borderId="0" xfId="0" applyAlignment="1">
      <alignment horizontal="left" wrapText="1" indent="5"/>
    </xf>
    <xf numFmtId="0" fontId="17" fillId="0" borderId="0" xfId="0" applyFont="1" applyAlignment="1">
      <alignment horizontal="left" wrapText="1" indent="5"/>
    </xf>
    <xf numFmtId="0" fontId="17" fillId="0" borderId="0" xfId="0" applyFont="1" applyAlignment="1">
      <alignment horizontal="left" wrapText="1"/>
    </xf>
    <xf numFmtId="0" fontId="18" fillId="0" borderId="0" xfId="0" applyFont="1" applyAlignment="1">
      <alignment horizontal="left" wrapText="1"/>
    </xf>
    <xf numFmtId="0" fontId="19" fillId="0" borderId="0" xfId="40" applyAlignment="1" applyProtection="1">
      <alignment horizontal="left" wrapText="1"/>
    </xf>
    <xf numFmtId="0" fontId="0" fillId="32" borderId="0" xfId="0" applyFill="1" applyAlignment="1">
      <alignment horizontal="left" wrapText="1"/>
    </xf>
    <xf numFmtId="0" fontId="20" fillId="33" borderId="0" xfId="0" applyFont="1" applyFill="1"/>
    <xf numFmtId="0" fontId="21" fillId="33" borderId="0" xfId="0" applyFont="1" applyFill="1"/>
    <xf numFmtId="0" fontId="21" fillId="33" borderId="0" xfId="0" applyFont="1" applyFill="1" applyAlignment="1">
      <alignment wrapText="1"/>
    </xf>
    <xf numFmtId="0" fontId="0" fillId="33" borderId="0" xfId="0" applyFill="1"/>
    <xf numFmtId="0" fontId="0" fillId="33" borderId="0" xfId="0" applyFill="1" applyAlignment="1">
      <alignment wrapText="1"/>
    </xf>
    <xf numFmtId="0" fontId="20" fillId="34" borderId="0" xfId="0" applyFont="1" applyFill="1"/>
    <xf numFmtId="0" fontId="20" fillId="34" borderId="0" xfId="0" applyFont="1" applyFill="1" applyAlignment="1">
      <alignment wrapText="1"/>
    </xf>
    <xf numFmtId="0" fontId="21" fillId="34" borderId="0" xfId="0" applyFont="1" applyFill="1"/>
    <xf numFmtId="0" fontId="22" fillId="33" borderId="0" xfId="0" applyFont="1" applyFill="1"/>
    <xf numFmtId="0" fontId="23" fillId="0" borderId="0" xfId="0" applyFont="1"/>
    <xf numFmtId="0" fontId="23" fillId="0" borderId="0" xfId="0" applyFont="1" applyAlignment="1">
      <alignment horizontal="left"/>
    </xf>
    <xf numFmtId="0" fontId="24" fillId="34" borderId="0" xfId="0" applyFont="1" applyFill="1"/>
    <xf numFmtId="0" fontId="20" fillId="34" borderId="0" xfId="0" applyFont="1" applyFill="1" applyAlignment="1">
      <alignment horizontal="right"/>
    </xf>
    <xf numFmtId="0" fontId="21" fillId="33" borderId="0" xfId="0" applyFont="1" applyFill="1" applyAlignment="1">
      <alignment vertical="top" wrapText="1"/>
    </xf>
    <xf numFmtId="0" fontId="21" fillId="33" borderId="0" xfId="0" applyFont="1" applyFill="1" applyAlignment="1">
      <alignment vertical="top"/>
    </xf>
    <xf numFmtId="0" fontId="20" fillId="33" borderId="0" xfId="0" applyFont="1" applyFill="1" applyAlignment="1">
      <alignment vertical="top"/>
    </xf>
    <xf numFmtId="0" fontId="21" fillId="33" borderId="0" xfId="0" applyFont="1" applyFill="1" applyAlignment="1">
      <alignment horizontal="right" vertical="top" wrapText="1"/>
    </xf>
    <xf numFmtId="0" fontId="20" fillId="33" borderId="0" xfId="0" applyFont="1" applyFill="1" applyAlignment="1">
      <alignment vertical="top" wrapText="1"/>
    </xf>
    <xf numFmtId="164" fontId="21" fillId="33" borderId="0" xfId="0" applyNumberFormat="1" applyFont="1" applyFill="1" applyAlignment="1">
      <alignment vertical="top"/>
    </xf>
    <xf numFmtId="1" fontId="0" fillId="33" borderId="0" xfId="0" applyNumberFormat="1" applyFill="1"/>
    <xf numFmtId="0" fontId="10" fillId="33" borderId="0" xfId="0" applyFont="1" applyFill="1" applyAlignment="1">
      <alignment vertical="top" wrapText="1"/>
    </xf>
    <xf numFmtId="0" fontId="10" fillId="33" borderId="0" xfId="0" applyFont="1" applyFill="1" applyAlignment="1">
      <alignment vertical="top"/>
    </xf>
    <xf numFmtId="0" fontId="25" fillId="0" borderId="0" xfId="0" applyFont="1" applyAlignment="1">
      <alignment vertical="center"/>
    </xf>
    <xf numFmtId="0" fontId="0" fillId="33" borderId="0" xfId="0" applyFill="1" applyAlignment="1">
      <alignment horizontal="right"/>
    </xf>
    <xf numFmtId="0" fontId="10" fillId="33" borderId="0" xfId="0" applyFont="1" applyFill="1"/>
    <xf numFmtId="0" fontId="20" fillId="34" borderId="0" xfId="0" applyFont="1" applyFill="1" applyAlignment="1">
      <alignment wrapText="1"/>
    </xf>
    <xf numFmtId="0" fontId="0" fillId="0" borderId="0" xfId="0" applyAlignment="1">
      <alignment wrapText="1"/>
    </xf>
  </cellXfs>
  <cellStyles count="41">
    <cellStyle name="20 % - Aksentti1" xfId="17" builtinId="30" customBuiltin="1"/>
    <cellStyle name="20 % - Aksentti2" xfId="21" builtinId="34" customBuiltin="1"/>
    <cellStyle name="20 % - Aksentti3" xfId="25" builtinId="38" customBuiltin="1"/>
    <cellStyle name="20 % - Aksentti4" xfId="29" builtinId="42" customBuiltin="1"/>
    <cellStyle name="20 % - Aksentti5" xfId="33" builtinId="46" customBuiltin="1"/>
    <cellStyle name="20 % - Aksentti6" xfId="37" builtinId="50" customBuiltin="1"/>
    <cellStyle name="40 % - Aksentti1" xfId="18" builtinId="31" customBuiltin="1"/>
    <cellStyle name="40 % - Aksentti2" xfId="22" builtinId="35" customBuiltin="1"/>
    <cellStyle name="40 % - Aksentti3" xfId="26" builtinId="39" customBuiltin="1"/>
    <cellStyle name="40 % - Aksentti4" xfId="30" builtinId="43" customBuiltin="1"/>
    <cellStyle name="40 % - Aksentti5" xfId="34" builtinId="47" customBuiltin="1"/>
    <cellStyle name="40 % - Aksentti6" xfId="38" builtinId="51" customBuiltin="1"/>
    <cellStyle name="60 % - Aksentti1" xfId="19" builtinId="32" customBuiltin="1"/>
    <cellStyle name="60 % - Aksentti2" xfId="23" builtinId="36" customBuiltin="1"/>
    <cellStyle name="60 % - Aksentti3" xfId="27" builtinId="40" customBuiltin="1"/>
    <cellStyle name="60 % - Aksentti4" xfId="31" builtinId="44" customBuiltin="1"/>
    <cellStyle name="60 % - Aksentti5" xfId="35" builtinId="48" customBuiltin="1"/>
    <cellStyle name="60 % - Aksentti6" xfId="39" builtinId="52" customBuiltin="1"/>
    <cellStyle name="Aksentti1" xfId="16" builtinId="29" customBuiltin="1"/>
    <cellStyle name="Aksentti2" xfId="20" builtinId="33" customBuiltin="1"/>
    <cellStyle name="Aksentti3" xfId="24" builtinId="37" customBuiltin="1"/>
    <cellStyle name="Aksentti4" xfId="28" builtinId="41" customBuiltin="1"/>
    <cellStyle name="Aksentti5" xfId="32" builtinId="45" customBuiltin="1"/>
    <cellStyle name="Aksentti6" xfId="36" builtinId="49" customBuiltin="1"/>
    <cellStyle name="Huono" xfId="4" builtinId="27" customBuiltin="1"/>
    <cellStyle name="Hyperlinkki" xfId="40" builtinId="8"/>
    <cellStyle name="Hyvä" xfId="3" builtinId="26" customBuiltin="1"/>
    <cellStyle name="Laskenta" xfId="8" builtinId="22" customBuiltin="1"/>
    <cellStyle name="Linkitetty solu" xfId="9" builtinId="24" customBuiltin="1"/>
    <cellStyle name="Neutraali" xfId="5" builtinId="28" customBuiltin="1"/>
    <cellStyle name="Normaali" xfId="0" builtinId="0" customBuiltin="1"/>
    <cellStyle name="Otsikko 1" xfId="1" builtinId="16" customBuiltin="1"/>
    <cellStyle name="Otsikko 2" xfId="2" builtinId="17" customBuiltin="1"/>
    <cellStyle name="Otsikko 3" xfId="13" builtinId="18" customBuiltin="1"/>
    <cellStyle name="Otsikko 4" xfId="14" builtinId="19" customBuiltin="1"/>
    <cellStyle name="Selittävä teksti" xfId="12" builtinId="53" customBuiltin="1"/>
    <cellStyle name="Summa" xfId="15" builtinId="25" customBuiltin="1"/>
    <cellStyle name="Syöttö" xfId="6" builtinId="20" customBuiltin="1"/>
    <cellStyle name="Tarkistussolu" xfId="10" builtinId="23" customBuiltin="1"/>
    <cellStyle name="Tulostus" xfId="7" builtinId="21" customBuiltin="1"/>
    <cellStyle name="Varoitusteksti" xfId="1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global.theiia.org/knowledge/Pages/Magazines-and-Newslette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tabSelected="1" zoomScale="90" zoomScaleNormal="90" workbookViewId="0">
      <selection activeCell="U30" sqref="U30"/>
    </sheetView>
  </sheetViews>
  <sheetFormatPr defaultRowHeight="12.75" x14ac:dyDescent="0.2"/>
  <cols>
    <col min="1" max="1" width="2.5703125" customWidth="1"/>
    <col min="2" max="2" width="39.42578125" customWidth="1"/>
    <col min="3" max="3" width="20.28515625" style="1" customWidth="1"/>
    <col min="4" max="4" width="16.7109375" style="1" customWidth="1"/>
    <col min="5" max="5" width="15.42578125" customWidth="1"/>
    <col min="6" max="6" width="6.140625" customWidth="1"/>
    <col min="7" max="7" width="6.85546875" customWidth="1"/>
    <col min="8" max="8" width="6.7109375" customWidth="1"/>
    <col min="10" max="10" width="5.5703125" customWidth="1"/>
  </cols>
  <sheetData>
    <row r="1" spans="1:19" ht="18" x14ac:dyDescent="0.25">
      <c r="B1" s="21" t="s">
        <v>80</v>
      </c>
      <c r="C1" s="22">
        <v>2016</v>
      </c>
      <c r="D1" s="1" t="s">
        <v>93</v>
      </c>
      <c r="E1" t="s">
        <v>94</v>
      </c>
    </row>
    <row r="3" spans="1:19" x14ac:dyDescent="0.2">
      <c r="A3" s="23" t="s">
        <v>58</v>
      </c>
      <c r="B3" s="17"/>
      <c r="C3" s="18"/>
      <c r="D3" s="18"/>
      <c r="E3" s="17"/>
      <c r="F3" s="17"/>
      <c r="G3" s="19"/>
      <c r="H3" s="19"/>
      <c r="I3" s="19"/>
      <c r="J3" s="19"/>
      <c r="K3" s="19"/>
      <c r="L3" s="19"/>
      <c r="M3" s="19"/>
      <c r="N3" s="19"/>
      <c r="O3" s="19"/>
      <c r="P3" s="19"/>
      <c r="Q3" s="19"/>
    </row>
    <row r="4" spans="1:19" ht="13.5" customHeight="1" x14ac:dyDescent="0.2">
      <c r="A4" s="17"/>
      <c r="B4" s="18" t="s">
        <v>79</v>
      </c>
      <c r="C4" s="18" t="s">
        <v>81</v>
      </c>
      <c r="D4" s="18" t="s">
        <v>62</v>
      </c>
      <c r="E4" s="24" t="s">
        <v>78</v>
      </c>
      <c r="F4" s="24" t="s">
        <v>63</v>
      </c>
      <c r="G4" s="19"/>
      <c r="H4" s="19"/>
      <c r="I4" s="19"/>
      <c r="J4" s="13">
        <v>40</v>
      </c>
      <c r="K4" s="17" t="s">
        <v>77</v>
      </c>
      <c r="L4" s="19"/>
      <c r="M4" s="19"/>
      <c r="N4" s="19"/>
      <c r="O4" s="19"/>
      <c r="P4" s="19"/>
      <c r="Q4" s="19"/>
    </row>
    <row r="5" spans="1:19" ht="14.25" customHeight="1" x14ac:dyDescent="0.2">
      <c r="A5" s="13"/>
      <c r="B5" s="32" t="s">
        <v>87</v>
      </c>
      <c r="C5" s="32" t="s">
        <v>88</v>
      </c>
      <c r="D5" s="32" t="s">
        <v>75</v>
      </c>
      <c r="E5" s="33">
        <v>650</v>
      </c>
      <c r="F5" s="26">
        <f t="shared" ref="F5:F9" si="0">ROUNDDOWN(E5/50,0)</f>
        <v>13</v>
      </c>
      <c r="G5" s="26"/>
      <c r="H5" s="26"/>
      <c r="I5" s="26"/>
      <c r="J5" s="26"/>
      <c r="K5" s="26"/>
      <c r="L5" s="26"/>
      <c r="M5" s="36" t="s">
        <v>96</v>
      </c>
      <c r="N5" s="36"/>
      <c r="O5" s="13"/>
      <c r="P5" s="13"/>
      <c r="Q5" s="13"/>
      <c r="S5" s="34"/>
    </row>
    <row r="6" spans="1:19" ht="14.25" customHeight="1" x14ac:dyDescent="0.2">
      <c r="A6" s="13"/>
      <c r="B6" s="32" t="s">
        <v>91</v>
      </c>
      <c r="C6" s="32" t="s">
        <v>89</v>
      </c>
      <c r="D6" s="32" t="s">
        <v>90</v>
      </c>
      <c r="E6" s="33">
        <v>150</v>
      </c>
      <c r="F6" s="26">
        <f t="shared" si="0"/>
        <v>3</v>
      </c>
      <c r="G6" s="26"/>
      <c r="H6" s="26"/>
      <c r="I6" s="26"/>
      <c r="J6" s="26"/>
      <c r="K6" s="26"/>
      <c r="L6" s="26"/>
      <c r="M6" s="36" t="s">
        <v>96</v>
      </c>
      <c r="N6" s="36"/>
      <c r="O6" s="13"/>
      <c r="P6" s="13"/>
      <c r="Q6" s="13"/>
      <c r="S6" s="34"/>
    </row>
    <row r="7" spans="1:19" ht="14.25" customHeight="1" x14ac:dyDescent="0.2">
      <c r="A7" s="13"/>
      <c r="B7" s="32" t="s">
        <v>95</v>
      </c>
      <c r="C7" s="32"/>
      <c r="D7" s="32"/>
      <c r="E7" s="33">
        <v>100</v>
      </c>
      <c r="F7" s="26">
        <f t="shared" si="0"/>
        <v>2</v>
      </c>
      <c r="G7" s="26"/>
      <c r="H7" s="26"/>
      <c r="I7" s="26"/>
      <c r="J7" s="26"/>
      <c r="K7" s="26"/>
      <c r="L7" s="26"/>
      <c r="M7" s="36" t="s">
        <v>96</v>
      </c>
      <c r="N7" s="36"/>
      <c r="O7" s="13"/>
      <c r="P7" s="13"/>
      <c r="Q7" s="13"/>
      <c r="S7" s="34"/>
    </row>
    <row r="8" spans="1:19" ht="14.25" customHeight="1" x14ac:dyDescent="0.2">
      <c r="A8" s="13"/>
      <c r="B8" s="25"/>
      <c r="C8" s="25"/>
      <c r="D8" s="25"/>
      <c r="E8" s="33"/>
      <c r="F8" s="26">
        <f t="shared" si="0"/>
        <v>0</v>
      </c>
      <c r="G8" s="26"/>
      <c r="H8" s="26"/>
      <c r="I8" s="26"/>
      <c r="J8" s="26"/>
      <c r="K8" s="26"/>
      <c r="L8" s="26"/>
      <c r="M8" s="13"/>
      <c r="N8" s="13"/>
      <c r="O8" s="13"/>
      <c r="P8" s="13"/>
      <c r="Q8" s="13"/>
      <c r="S8" s="34"/>
    </row>
    <row r="9" spans="1:19" ht="12.75" customHeight="1" x14ac:dyDescent="0.2">
      <c r="A9" s="13"/>
      <c r="B9" s="32"/>
      <c r="C9" s="32"/>
      <c r="D9" s="32"/>
      <c r="E9" s="33"/>
      <c r="F9" s="26">
        <f t="shared" si="0"/>
        <v>0</v>
      </c>
      <c r="G9" s="26"/>
      <c r="H9" s="26"/>
      <c r="I9" s="26"/>
      <c r="J9" s="26"/>
      <c r="K9" s="26"/>
      <c r="L9" s="26"/>
      <c r="M9" s="13"/>
      <c r="N9" s="13"/>
      <c r="O9" s="13"/>
      <c r="P9" s="13"/>
      <c r="Q9" s="13"/>
      <c r="S9" s="34"/>
    </row>
    <row r="10" spans="1:19" x14ac:dyDescent="0.2">
      <c r="A10" s="13"/>
      <c r="B10" s="25"/>
      <c r="C10" s="25"/>
      <c r="D10" s="25"/>
      <c r="E10" s="26"/>
      <c r="F10" s="26">
        <f t="shared" ref="F10" si="1">ROUNDDOWN(E10/50,0)</f>
        <v>0</v>
      </c>
      <c r="G10" s="26"/>
      <c r="H10" s="26"/>
      <c r="I10" s="26"/>
      <c r="J10" s="26"/>
      <c r="K10" s="26"/>
      <c r="L10" s="26"/>
      <c r="M10" s="13"/>
      <c r="N10" s="13"/>
      <c r="O10" s="13"/>
      <c r="P10" s="13"/>
      <c r="Q10" s="13"/>
    </row>
    <row r="11" spans="1:19" x14ac:dyDescent="0.2">
      <c r="A11" s="13"/>
      <c r="B11" s="25"/>
      <c r="C11" s="25"/>
      <c r="D11" s="25"/>
      <c r="E11" s="26"/>
      <c r="F11" s="26"/>
      <c r="G11" s="26"/>
      <c r="H11" s="26"/>
      <c r="I11" s="26"/>
      <c r="J11" s="26"/>
      <c r="K11" s="26"/>
      <c r="L11" s="26"/>
      <c r="M11" s="13"/>
      <c r="N11" s="13"/>
      <c r="O11" s="13"/>
      <c r="P11" s="13"/>
      <c r="Q11" s="13"/>
    </row>
    <row r="12" spans="1:19" x14ac:dyDescent="0.2">
      <c r="A12" s="13"/>
      <c r="B12" s="25"/>
      <c r="C12" s="25"/>
      <c r="D12" s="25"/>
      <c r="E12" s="26"/>
      <c r="F12" s="26"/>
      <c r="G12" s="26">
        <f>SUM(F5:F11)</f>
        <v>18</v>
      </c>
      <c r="H12" s="26">
        <f>IF(G12&lt;J4,G12,J4)</f>
        <v>18</v>
      </c>
      <c r="I12" s="27" t="s">
        <v>71</v>
      </c>
      <c r="J12" s="26"/>
      <c r="K12" s="26"/>
      <c r="L12" s="26"/>
      <c r="M12" s="13"/>
      <c r="N12" s="13"/>
      <c r="O12" s="13"/>
      <c r="P12" s="13"/>
      <c r="Q12" s="13"/>
    </row>
    <row r="13" spans="1:19" x14ac:dyDescent="0.2">
      <c r="A13" s="23" t="s">
        <v>21</v>
      </c>
      <c r="B13" s="17"/>
      <c r="C13" s="17"/>
      <c r="D13" s="17"/>
      <c r="E13" s="17"/>
      <c r="F13" s="17"/>
      <c r="G13" s="17"/>
      <c r="H13" s="17"/>
      <c r="I13" s="17"/>
      <c r="J13" s="17"/>
      <c r="K13" s="17"/>
      <c r="L13" s="17"/>
      <c r="M13" s="17"/>
      <c r="N13" s="17"/>
      <c r="O13" s="17"/>
      <c r="P13" s="17"/>
      <c r="Q13" s="17"/>
    </row>
    <row r="14" spans="1:19" x14ac:dyDescent="0.2">
      <c r="A14" s="17"/>
      <c r="B14" s="17" t="s">
        <v>60</v>
      </c>
      <c r="C14" s="17" t="s">
        <v>61</v>
      </c>
      <c r="D14" s="17" t="s">
        <v>62</v>
      </c>
      <c r="E14" s="24" t="s">
        <v>73</v>
      </c>
      <c r="F14" s="24" t="s">
        <v>63</v>
      </c>
      <c r="G14" s="17"/>
      <c r="H14" s="17"/>
      <c r="I14" s="17"/>
      <c r="J14" s="13">
        <v>40</v>
      </c>
      <c r="K14" s="17" t="s">
        <v>77</v>
      </c>
      <c r="L14" s="17"/>
      <c r="M14" s="17"/>
      <c r="N14" s="17"/>
      <c r="O14" s="17"/>
      <c r="P14" s="17"/>
      <c r="Q14" s="17"/>
    </row>
    <row r="15" spans="1:19" x14ac:dyDescent="0.2">
      <c r="A15" s="13"/>
      <c r="B15" s="25"/>
      <c r="C15" s="25"/>
      <c r="D15" s="25"/>
      <c r="E15" s="26"/>
      <c r="F15" s="26">
        <f>E15/2*15</f>
        <v>0</v>
      </c>
      <c r="G15" s="26"/>
      <c r="H15" s="26"/>
      <c r="I15" s="27"/>
      <c r="J15" s="26"/>
      <c r="K15" s="26"/>
      <c r="L15" s="26"/>
      <c r="M15" s="13"/>
      <c r="N15" s="13"/>
      <c r="O15" s="13"/>
      <c r="P15" s="13"/>
      <c r="Q15" s="13"/>
    </row>
    <row r="16" spans="1:19" x14ac:dyDescent="0.2">
      <c r="A16" s="13"/>
      <c r="B16" s="25"/>
      <c r="C16" s="25"/>
      <c r="D16" s="25"/>
      <c r="E16" s="26"/>
      <c r="F16" s="26">
        <f>E16/2*15</f>
        <v>0</v>
      </c>
      <c r="G16" s="26"/>
      <c r="H16" s="26"/>
      <c r="I16" s="27"/>
      <c r="J16" s="26"/>
      <c r="K16" s="26"/>
      <c r="L16" s="26"/>
      <c r="M16" s="13"/>
      <c r="N16" s="13"/>
      <c r="O16" s="13"/>
      <c r="P16" s="13"/>
      <c r="Q16" s="13"/>
    </row>
    <row r="17" spans="1:17" ht="14.25" customHeight="1" x14ac:dyDescent="0.2">
      <c r="A17" s="13"/>
      <c r="B17" s="25"/>
      <c r="C17" s="25"/>
      <c r="D17" s="25"/>
      <c r="E17" s="26"/>
      <c r="F17" s="26"/>
      <c r="G17" s="26"/>
      <c r="H17" s="26"/>
      <c r="I17" s="26"/>
      <c r="J17" s="26"/>
      <c r="K17" s="26"/>
      <c r="L17" s="26"/>
      <c r="M17" s="13"/>
      <c r="N17" s="13"/>
      <c r="O17" s="13"/>
      <c r="P17" s="13"/>
      <c r="Q17" s="13"/>
    </row>
    <row r="18" spans="1:17" ht="13.5" customHeight="1" x14ac:dyDescent="0.2">
      <c r="A18" s="13"/>
      <c r="B18" s="25"/>
      <c r="C18" s="25"/>
      <c r="D18" s="25"/>
      <c r="E18" s="26"/>
      <c r="F18" s="26"/>
      <c r="G18" s="26">
        <f>SUM(F15:F17)</f>
        <v>0</v>
      </c>
      <c r="H18" s="26">
        <f>IF(G18&lt;J14,G18,J14)</f>
        <v>0</v>
      </c>
      <c r="I18" s="27" t="s">
        <v>71</v>
      </c>
      <c r="J18" s="26"/>
      <c r="K18" s="26"/>
      <c r="L18" s="26"/>
      <c r="M18" s="13"/>
      <c r="N18" s="13"/>
      <c r="O18" s="13"/>
      <c r="P18" s="13"/>
      <c r="Q18" s="13"/>
    </row>
    <row r="19" spans="1:17" x14ac:dyDescent="0.2">
      <c r="A19" s="23" t="s">
        <v>35</v>
      </c>
      <c r="B19" s="17"/>
      <c r="C19" s="17"/>
      <c r="D19" s="17"/>
      <c r="E19" s="17"/>
      <c r="F19" s="17"/>
      <c r="G19" s="17"/>
      <c r="H19" s="17"/>
      <c r="I19" s="17"/>
      <c r="J19" s="17"/>
      <c r="K19" s="17"/>
      <c r="L19" s="17"/>
      <c r="M19" s="17"/>
      <c r="N19" s="17"/>
      <c r="O19" s="17"/>
      <c r="P19" s="17"/>
      <c r="Q19" s="17"/>
    </row>
    <row r="20" spans="1:17" x14ac:dyDescent="0.2">
      <c r="A20" s="17"/>
      <c r="B20" s="17" t="s">
        <v>64</v>
      </c>
      <c r="C20" s="24" t="s">
        <v>65</v>
      </c>
      <c r="D20" s="17"/>
      <c r="E20" s="17"/>
      <c r="F20" s="24" t="s">
        <v>63</v>
      </c>
      <c r="G20" s="17"/>
      <c r="H20" s="17"/>
      <c r="I20" s="17"/>
      <c r="J20" s="13">
        <v>25</v>
      </c>
      <c r="K20" s="17" t="s">
        <v>77</v>
      </c>
      <c r="L20" s="17"/>
      <c r="M20" s="17"/>
      <c r="N20" s="17"/>
      <c r="O20" s="17"/>
      <c r="P20" s="17"/>
      <c r="Q20" s="17"/>
    </row>
    <row r="21" spans="1:17" x14ac:dyDescent="0.2">
      <c r="A21" s="13"/>
      <c r="B21" s="25"/>
      <c r="C21" s="25">
        <v>0</v>
      </c>
      <c r="D21" s="25"/>
      <c r="E21" s="26"/>
      <c r="F21" s="26">
        <f>C21*2</f>
        <v>0</v>
      </c>
      <c r="G21" s="26"/>
      <c r="H21" s="26"/>
      <c r="I21" s="27"/>
      <c r="J21" s="26"/>
      <c r="K21" s="26"/>
      <c r="L21" s="13"/>
      <c r="M21" s="13"/>
      <c r="N21" s="13"/>
      <c r="O21" s="13"/>
      <c r="P21" s="13"/>
      <c r="Q21" s="13"/>
    </row>
    <row r="22" spans="1:17" ht="12.75" customHeight="1" x14ac:dyDescent="0.2">
      <c r="A22" s="13"/>
      <c r="B22" s="25"/>
      <c r="C22" s="28">
        <v>0</v>
      </c>
      <c r="D22" s="25"/>
      <c r="E22" s="26"/>
      <c r="F22" s="26">
        <f t="shared" ref="F22:F23" si="2">C22*2</f>
        <v>0</v>
      </c>
      <c r="G22" s="26"/>
      <c r="H22" s="26"/>
      <c r="I22" s="27"/>
      <c r="J22" s="26"/>
      <c r="K22" s="26"/>
      <c r="L22" s="13"/>
      <c r="M22" s="13"/>
      <c r="N22" s="13"/>
      <c r="O22" s="13"/>
      <c r="P22" s="13"/>
      <c r="Q22" s="13"/>
    </row>
    <row r="23" spans="1:17" ht="14.25" customHeight="1" x14ac:dyDescent="0.2">
      <c r="A23" s="13"/>
      <c r="B23" s="25"/>
      <c r="C23" s="28">
        <v>0</v>
      </c>
      <c r="D23" s="25"/>
      <c r="E23" s="26"/>
      <c r="F23" s="26">
        <f t="shared" si="2"/>
        <v>0</v>
      </c>
      <c r="G23" s="26"/>
      <c r="H23" s="26"/>
      <c r="I23" s="27"/>
      <c r="J23" s="26"/>
      <c r="K23" s="26"/>
      <c r="L23" s="13"/>
      <c r="M23" s="13"/>
      <c r="N23" s="13"/>
      <c r="O23" s="13"/>
      <c r="P23" s="13"/>
      <c r="Q23" s="13"/>
    </row>
    <row r="24" spans="1:17" x14ac:dyDescent="0.2">
      <c r="A24" s="13"/>
      <c r="B24" s="25"/>
      <c r="C24" s="25"/>
      <c r="D24" s="25"/>
      <c r="E24" s="26"/>
      <c r="F24" s="26"/>
      <c r="G24" s="26">
        <f>SUM(F21:F23)</f>
        <v>0</v>
      </c>
      <c r="H24" s="26">
        <f>IF(G24&lt;J20,G24,J20)</f>
        <v>0</v>
      </c>
      <c r="I24" s="27" t="s">
        <v>71</v>
      </c>
      <c r="J24" s="26"/>
      <c r="K24" s="26"/>
      <c r="L24" s="13"/>
      <c r="M24" s="13"/>
      <c r="N24" s="13"/>
      <c r="O24" s="13"/>
      <c r="P24" s="13"/>
      <c r="Q24" s="13"/>
    </row>
    <row r="25" spans="1:17" x14ac:dyDescent="0.2">
      <c r="A25" s="23" t="s">
        <v>42</v>
      </c>
      <c r="B25" s="17"/>
      <c r="C25" s="17"/>
      <c r="D25" s="17"/>
      <c r="E25" s="17"/>
      <c r="F25" s="17"/>
      <c r="G25" s="17"/>
      <c r="H25" s="17"/>
      <c r="I25" s="17"/>
      <c r="J25" s="17"/>
      <c r="K25" s="17"/>
      <c r="L25" s="17"/>
      <c r="M25" s="17"/>
      <c r="N25" s="17"/>
      <c r="O25" s="17"/>
      <c r="P25" s="17"/>
      <c r="Q25" s="17"/>
    </row>
    <row r="26" spans="1:17" x14ac:dyDescent="0.2">
      <c r="A26" s="17"/>
      <c r="B26" s="17" t="s">
        <v>64</v>
      </c>
      <c r="C26" s="24" t="s">
        <v>65</v>
      </c>
      <c r="D26" s="17"/>
      <c r="E26" s="17"/>
      <c r="F26" s="24" t="s">
        <v>63</v>
      </c>
      <c r="G26" s="17"/>
      <c r="H26" s="17"/>
      <c r="I26" s="17"/>
      <c r="J26" s="13">
        <v>25</v>
      </c>
      <c r="K26" s="17" t="s">
        <v>77</v>
      </c>
      <c r="L26" s="17"/>
      <c r="M26" s="17"/>
      <c r="N26" s="17"/>
      <c r="O26" s="17"/>
      <c r="P26" s="17"/>
      <c r="Q26" s="17"/>
    </row>
    <row r="27" spans="1:17" x14ac:dyDescent="0.2">
      <c r="A27" s="12"/>
      <c r="B27" s="29"/>
      <c r="C27" s="29"/>
      <c r="D27" s="29"/>
      <c r="E27" s="27"/>
      <c r="F27" s="26"/>
      <c r="G27" s="26"/>
      <c r="H27" s="26"/>
      <c r="I27" s="27"/>
      <c r="J27" s="26"/>
      <c r="K27" s="26"/>
      <c r="L27" s="26"/>
      <c r="M27" s="13"/>
      <c r="N27" s="13"/>
      <c r="O27" s="13"/>
      <c r="P27" s="13"/>
      <c r="Q27" s="13"/>
    </row>
    <row r="28" spans="1:17" x14ac:dyDescent="0.2">
      <c r="A28" s="13"/>
      <c r="B28" s="25"/>
      <c r="C28" s="25"/>
      <c r="D28" s="25"/>
      <c r="E28" s="26"/>
      <c r="F28" s="26"/>
      <c r="G28" s="26"/>
      <c r="H28" s="26"/>
      <c r="I28" s="27"/>
      <c r="J28" s="26"/>
      <c r="K28" s="26"/>
      <c r="L28" s="26"/>
      <c r="M28" s="13"/>
      <c r="N28" s="13"/>
      <c r="O28" s="13"/>
      <c r="P28" s="13"/>
      <c r="Q28" s="13"/>
    </row>
    <row r="29" spans="1:17" x14ac:dyDescent="0.2">
      <c r="A29" s="13"/>
      <c r="B29" s="25"/>
      <c r="C29" s="25"/>
      <c r="D29" s="25"/>
      <c r="E29" s="26"/>
      <c r="F29" s="26"/>
      <c r="G29" s="26"/>
      <c r="H29" s="26"/>
      <c r="I29" s="27"/>
      <c r="J29" s="26"/>
      <c r="K29" s="26"/>
      <c r="L29" s="26"/>
      <c r="M29" s="13"/>
      <c r="N29" s="13"/>
      <c r="O29" s="13"/>
      <c r="P29" s="13"/>
      <c r="Q29" s="13"/>
    </row>
    <row r="30" spans="1:17" x14ac:dyDescent="0.2">
      <c r="A30" s="13"/>
      <c r="B30" s="25"/>
      <c r="C30" s="25"/>
      <c r="D30" s="25"/>
      <c r="E30" s="26"/>
      <c r="F30" s="26"/>
      <c r="G30" s="26">
        <f>SUM(F27:F29)</f>
        <v>0</v>
      </c>
      <c r="H30" s="26">
        <f>IF(G30&lt;J26,G30,J26)</f>
        <v>0</v>
      </c>
      <c r="I30" s="27" t="s">
        <v>71</v>
      </c>
      <c r="J30" s="26"/>
      <c r="K30" s="26"/>
      <c r="L30" s="26"/>
      <c r="M30" s="13"/>
      <c r="N30" s="13"/>
      <c r="O30" s="13"/>
      <c r="P30" s="13"/>
      <c r="Q30" s="13"/>
    </row>
    <row r="31" spans="1:17" x14ac:dyDescent="0.2">
      <c r="A31" s="23" t="s">
        <v>45</v>
      </c>
      <c r="B31" s="17"/>
      <c r="C31" s="17"/>
      <c r="D31" s="17"/>
      <c r="E31" s="17"/>
      <c r="F31" s="17"/>
      <c r="G31" s="17"/>
      <c r="H31" s="17"/>
      <c r="I31" s="17"/>
      <c r="J31" s="17"/>
      <c r="K31" s="17" t="s">
        <v>77</v>
      </c>
      <c r="L31" s="17"/>
      <c r="M31" s="17"/>
      <c r="N31" s="17"/>
      <c r="O31" s="17"/>
      <c r="P31" s="17"/>
      <c r="Q31" s="17"/>
    </row>
    <row r="32" spans="1:17" ht="26.25" customHeight="1" x14ac:dyDescent="0.2">
      <c r="A32" s="17"/>
      <c r="B32" s="17" t="s">
        <v>60</v>
      </c>
      <c r="C32" s="17" t="s">
        <v>61</v>
      </c>
      <c r="D32" s="17" t="s">
        <v>62</v>
      </c>
      <c r="E32" s="24" t="s">
        <v>74</v>
      </c>
      <c r="F32" s="24" t="s">
        <v>63</v>
      </c>
      <c r="G32" s="17"/>
      <c r="H32" s="17"/>
      <c r="I32" s="17"/>
      <c r="J32" s="13">
        <v>25</v>
      </c>
      <c r="K32" s="37" t="s">
        <v>83</v>
      </c>
      <c r="L32" s="38"/>
      <c r="M32" s="38"/>
      <c r="N32" s="38"/>
      <c r="O32" s="38"/>
      <c r="P32" s="38"/>
      <c r="Q32" s="38"/>
    </row>
    <row r="33" spans="1:17" x14ac:dyDescent="0.2">
      <c r="A33" s="13"/>
      <c r="B33" s="25"/>
      <c r="C33" s="25"/>
      <c r="D33" s="25"/>
      <c r="E33" s="26"/>
      <c r="F33" s="26">
        <f>E33*4</f>
        <v>0</v>
      </c>
      <c r="G33" s="26"/>
      <c r="H33" s="26"/>
      <c r="I33" s="27"/>
      <c r="J33" s="26"/>
      <c r="K33" s="26"/>
      <c r="L33" s="26"/>
      <c r="M33" s="13"/>
      <c r="N33" s="13"/>
      <c r="O33" s="13"/>
      <c r="P33" s="13"/>
      <c r="Q33" s="13"/>
    </row>
    <row r="34" spans="1:17" x14ac:dyDescent="0.2">
      <c r="A34" s="13"/>
      <c r="B34" s="25"/>
      <c r="C34" s="25"/>
      <c r="D34" s="25"/>
      <c r="E34" s="26"/>
      <c r="F34" s="26"/>
      <c r="G34" s="26"/>
      <c r="H34" s="26"/>
      <c r="I34" s="27"/>
      <c r="J34" s="26"/>
      <c r="K34" s="26"/>
      <c r="L34" s="26"/>
      <c r="M34" s="13"/>
      <c r="N34" s="13"/>
      <c r="O34" s="13"/>
      <c r="P34" s="13"/>
      <c r="Q34" s="13"/>
    </row>
    <row r="35" spans="1:17" x14ac:dyDescent="0.2">
      <c r="A35" s="13"/>
      <c r="B35" s="25"/>
      <c r="C35" s="25"/>
      <c r="D35" s="25"/>
      <c r="E35" s="25"/>
      <c r="F35" s="26"/>
      <c r="G35" s="26"/>
      <c r="H35" s="26"/>
      <c r="I35" s="26"/>
      <c r="J35" s="26"/>
      <c r="K35" s="26"/>
      <c r="L35" s="26"/>
      <c r="M35" s="13"/>
      <c r="N35" s="13"/>
      <c r="O35" s="13"/>
      <c r="P35" s="13"/>
      <c r="Q35" s="13"/>
    </row>
    <row r="36" spans="1:17" x14ac:dyDescent="0.2">
      <c r="A36" s="13"/>
      <c r="B36" s="25"/>
      <c r="C36" s="25"/>
      <c r="D36" s="25"/>
      <c r="E36" s="25"/>
      <c r="F36" s="26"/>
      <c r="G36" s="26"/>
      <c r="H36" s="26"/>
      <c r="I36" s="26"/>
      <c r="J36" s="26"/>
      <c r="K36" s="26"/>
      <c r="L36" s="26"/>
      <c r="M36" s="13"/>
      <c r="N36" s="13"/>
      <c r="O36" s="13"/>
      <c r="P36" s="13"/>
      <c r="Q36" s="13"/>
    </row>
    <row r="37" spans="1:17" x14ac:dyDescent="0.2">
      <c r="A37" s="13"/>
      <c r="B37" s="25"/>
      <c r="C37" s="25"/>
      <c r="D37" s="25"/>
      <c r="E37" s="26"/>
      <c r="F37" s="26"/>
      <c r="G37" s="26">
        <f>SUM(F33:F35)</f>
        <v>0</v>
      </c>
      <c r="H37" s="26">
        <f>IF(G37&lt;J32,G37,J32)</f>
        <v>0</v>
      </c>
      <c r="I37" s="27" t="s">
        <v>71</v>
      </c>
      <c r="J37" s="26"/>
      <c r="K37" s="26"/>
      <c r="L37" s="26"/>
      <c r="M37" s="13"/>
      <c r="N37" s="13"/>
      <c r="O37" s="13"/>
      <c r="P37" s="13"/>
      <c r="Q37" s="13"/>
    </row>
    <row r="38" spans="1:17" x14ac:dyDescent="0.2">
      <c r="A38" s="23" t="s">
        <v>48</v>
      </c>
      <c r="B38" s="17"/>
      <c r="C38" s="17"/>
      <c r="D38" s="17"/>
      <c r="E38" s="17"/>
      <c r="F38" s="17"/>
      <c r="G38" s="17"/>
      <c r="H38" s="17"/>
      <c r="I38" s="17"/>
      <c r="J38" s="17"/>
      <c r="K38" s="17"/>
      <c r="L38" s="17"/>
      <c r="M38" s="17"/>
      <c r="N38" s="17"/>
      <c r="O38" s="17"/>
      <c r="P38" s="17"/>
      <c r="Q38" s="17"/>
    </row>
    <row r="39" spans="1:17" x14ac:dyDescent="0.2">
      <c r="A39" s="17"/>
      <c r="B39" s="17" t="s">
        <v>66</v>
      </c>
      <c r="C39" s="17" t="s">
        <v>67</v>
      </c>
      <c r="D39" s="24" t="s">
        <v>68</v>
      </c>
      <c r="E39" s="24"/>
      <c r="F39" s="24" t="s">
        <v>63</v>
      </c>
      <c r="G39" s="17"/>
      <c r="H39" s="17"/>
      <c r="I39" s="17"/>
      <c r="J39" s="13">
        <v>15</v>
      </c>
      <c r="K39" s="17" t="s">
        <v>77</v>
      </c>
      <c r="L39" s="17"/>
      <c r="M39" s="17"/>
      <c r="N39" s="17"/>
      <c r="O39" s="17"/>
      <c r="P39" s="17"/>
      <c r="Q39" s="17"/>
    </row>
    <row r="40" spans="1:17" x14ac:dyDescent="0.2">
      <c r="A40" s="13"/>
      <c r="B40" s="25"/>
      <c r="C40" s="25"/>
      <c r="D40" s="25"/>
      <c r="E40" s="26"/>
      <c r="F40" s="30">
        <f>D40</f>
        <v>0</v>
      </c>
      <c r="G40" s="26"/>
      <c r="H40" s="26"/>
      <c r="I40" s="27"/>
      <c r="J40" s="26"/>
      <c r="K40" s="26"/>
      <c r="L40" s="26"/>
      <c r="M40" s="13"/>
      <c r="N40" s="13"/>
      <c r="O40" s="13"/>
      <c r="P40" s="13"/>
      <c r="Q40" s="13"/>
    </row>
    <row r="41" spans="1:17" x14ac:dyDescent="0.2">
      <c r="A41" s="13"/>
      <c r="B41" s="25"/>
      <c r="C41" s="25"/>
      <c r="D41" s="25"/>
      <c r="E41" s="26"/>
      <c r="F41" s="30">
        <f>D41</f>
        <v>0</v>
      </c>
      <c r="G41" s="26"/>
      <c r="H41" s="26"/>
      <c r="I41" s="27"/>
      <c r="J41" s="26"/>
      <c r="K41" s="26"/>
      <c r="L41" s="26"/>
      <c r="M41" s="13"/>
      <c r="N41" s="13"/>
      <c r="O41" s="13"/>
      <c r="P41" s="13"/>
      <c r="Q41" s="13"/>
    </row>
    <row r="42" spans="1:17" x14ac:dyDescent="0.2">
      <c r="A42" s="13"/>
      <c r="B42" s="25"/>
      <c r="C42" s="25"/>
      <c r="D42" s="25"/>
      <c r="E42" s="26"/>
      <c r="F42" s="30">
        <f>D42</f>
        <v>0</v>
      </c>
      <c r="G42" s="26"/>
      <c r="H42" s="26"/>
      <c r="I42" s="27"/>
      <c r="J42" s="26"/>
      <c r="K42" s="26"/>
      <c r="L42" s="26"/>
      <c r="M42" s="13"/>
      <c r="N42" s="13"/>
      <c r="O42" s="13"/>
      <c r="P42" s="13"/>
      <c r="Q42" s="13"/>
    </row>
    <row r="43" spans="1:17" x14ac:dyDescent="0.2">
      <c r="A43" s="13"/>
      <c r="B43" s="25"/>
      <c r="C43" s="25"/>
      <c r="D43" s="25"/>
      <c r="E43" s="26"/>
      <c r="F43" s="30"/>
      <c r="G43" s="26"/>
      <c r="H43" s="26"/>
      <c r="I43" s="27"/>
      <c r="J43" s="26"/>
      <c r="K43" s="26"/>
      <c r="L43" s="26"/>
      <c r="M43" s="13"/>
      <c r="N43" s="13"/>
      <c r="O43" s="13"/>
      <c r="P43" s="13"/>
      <c r="Q43" s="13"/>
    </row>
    <row r="44" spans="1:17" ht="12.75" customHeight="1" x14ac:dyDescent="0.2">
      <c r="A44" s="13"/>
      <c r="B44" s="25"/>
      <c r="C44" s="25"/>
      <c r="D44" s="25"/>
      <c r="E44" s="26"/>
      <c r="F44" s="30">
        <f t="shared" ref="F44:F46" si="3">D44</f>
        <v>0</v>
      </c>
      <c r="G44" s="26"/>
      <c r="H44" s="26"/>
      <c r="I44" s="27"/>
      <c r="J44" s="26"/>
      <c r="K44" s="26"/>
      <c r="L44" s="26"/>
      <c r="M44" s="13"/>
      <c r="N44" s="13"/>
      <c r="O44" s="13"/>
      <c r="P44" s="13"/>
      <c r="Q44" s="13"/>
    </row>
    <row r="45" spans="1:17" ht="15" customHeight="1" x14ac:dyDescent="0.2">
      <c r="A45" s="13"/>
      <c r="B45" s="25"/>
      <c r="C45" s="25"/>
      <c r="D45" s="25"/>
      <c r="E45" s="26"/>
      <c r="F45" s="30">
        <f t="shared" si="3"/>
        <v>0</v>
      </c>
      <c r="G45" s="26"/>
      <c r="H45" s="26"/>
      <c r="I45" s="27"/>
      <c r="J45" s="26"/>
      <c r="K45" s="26"/>
      <c r="L45" s="26"/>
      <c r="M45" s="13"/>
      <c r="N45" s="13"/>
      <c r="O45" s="13"/>
      <c r="P45" s="13"/>
      <c r="Q45" s="13"/>
    </row>
    <row r="46" spans="1:17" ht="15" customHeight="1" x14ac:dyDescent="0.2">
      <c r="A46" s="13"/>
      <c r="B46" s="25"/>
      <c r="C46" s="25"/>
      <c r="D46" s="25"/>
      <c r="E46" s="26"/>
      <c r="F46" s="30">
        <f t="shared" si="3"/>
        <v>0</v>
      </c>
      <c r="G46" s="26"/>
      <c r="H46" s="26"/>
      <c r="I46" s="27"/>
      <c r="J46" s="26"/>
      <c r="K46" s="26"/>
      <c r="L46" s="26"/>
      <c r="M46" s="13"/>
      <c r="N46" s="13"/>
      <c r="O46" s="13"/>
      <c r="P46" s="13"/>
      <c r="Q46" s="13"/>
    </row>
    <row r="47" spans="1:17" x14ac:dyDescent="0.2">
      <c r="A47" s="13"/>
      <c r="B47" s="25"/>
      <c r="C47" s="25"/>
      <c r="D47" s="25"/>
      <c r="E47" s="26"/>
      <c r="F47" s="26"/>
      <c r="G47" s="30">
        <f>SUM(F40:F46)</f>
        <v>0</v>
      </c>
      <c r="H47" s="26">
        <f>IF(G47&lt;J39,G47,J39)</f>
        <v>0</v>
      </c>
      <c r="I47" s="27" t="s">
        <v>71</v>
      </c>
      <c r="J47" s="26"/>
      <c r="K47" s="26"/>
      <c r="L47" s="26"/>
      <c r="M47" s="13"/>
      <c r="N47" s="13"/>
      <c r="O47" s="13"/>
      <c r="P47" s="13"/>
      <c r="Q47" s="13"/>
    </row>
    <row r="48" spans="1:17" x14ac:dyDescent="0.2">
      <c r="A48" s="23" t="s">
        <v>59</v>
      </c>
      <c r="B48" s="17"/>
      <c r="C48" s="17"/>
      <c r="D48" s="17"/>
      <c r="E48" s="17"/>
      <c r="F48" s="17"/>
      <c r="G48" s="17"/>
      <c r="H48" s="17"/>
      <c r="I48" s="17"/>
      <c r="J48" s="17"/>
      <c r="K48" s="17" t="s">
        <v>77</v>
      </c>
      <c r="L48" s="17"/>
      <c r="M48" s="17"/>
      <c r="N48" s="17"/>
      <c r="O48" s="17"/>
      <c r="P48" s="17"/>
      <c r="Q48" s="17"/>
    </row>
    <row r="49" spans="1:17" x14ac:dyDescent="0.2">
      <c r="A49" s="17"/>
      <c r="B49" s="17" t="s">
        <v>69</v>
      </c>
      <c r="C49" s="17" t="s">
        <v>76</v>
      </c>
      <c r="D49" s="24" t="s">
        <v>70</v>
      </c>
      <c r="E49" s="24"/>
      <c r="F49" s="24" t="s">
        <v>63</v>
      </c>
      <c r="G49" s="17"/>
      <c r="H49" s="17"/>
      <c r="I49" s="17"/>
      <c r="J49" s="13">
        <v>20</v>
      </c>
      <c r="K49" s="17" t="s">
        <v>84</v>
      </c>
      <c r="L49" s="17"/>
      <c r="M49" s="17"/>
      <c r="N49" s="17"/>
      <c r="O49" s="17"/>
      <c r="P49" s="17"/>
      <c r="Q49" s="17"/>
    </row>
    <row r="50" spans="1:17" x14ac:dyDescent="0.2">
      <c r="A50" s="13"/>
      <c r="B50" s="14"/>
      <c r="C50" s="14"/>
      <c r="D50" s="14"/>
      <c r="E50" s="13"/>
      <c r="F50" s="13"/>
      <c r="G50" s="13"/>
      <c r="H50" s="13"/>
      <c r="I50" s="12"/>
      <c r="J50" s="13"/>
      <c r="K50" s="13"/>
      <c r="L50" s="13"/>
      <c r="M50" s="13"/>
      <c r="N50" s="13"/>
      <c r="O50" s="13"/>
      <c r="P50" s="13"/>
      <c r="Q50" s="13"/>
    </row>
    <row r="51" spans="1:17" x14ac:dyDescent="0.2">
      <c r="A51" s="13"/>
      <c r="B51" s="14"/>
      <c r="C51" s="14"/>
      <c r="D51" s="14"/>
      <c r="E51" s="13"/>
      <c r="F51" s="13"/>
      <c r="G51" s="13"/>
      <c r="H51" s="13"/>
      <c r="I51" s="12"/>
      <c r="J51" s="13"/>
      <c r="K51" s="13"/>
      <c r="L51" s="13"/>
      <c r="M51" s="13"/>
      <c r="N51" s="13"/>
      <c r="O51" s="13"/>
      <c r="P51" s="13"/>
      <c r="Q51" s="13"/>
    </row>
    <row r="52" spans="1:17" x14ac:dyDescent="0.2">
      <c r="A52" s="13"/>
      <c r="B52" s="14"/>
      <c r="C52" s="14"/>
      <c r="D52" s="14"/>
      <c r="E52" s="13"/>
      <c r="F52" s="13"/>
      <c r="G52" s="13"/>
      <c r="H52" s="13"/>
      <c r="I52" s="12"/>
      <c r="J52" s="13"/>
      <c r="K52" s="13"/>
      <c r="L52" s="13"/>
      <c r="M52" s="13"/>
      <c r="N52" s="13"/>
      <c r="O52" s="13"/>
      <c r="P52" s="13"/>
      <c r="Q52" s="13"/>
    </row>
    <row r="53" spans="1:17" x14ac:dyDescent="0.2">
      <c r="A53" s="13"/>
      <c r="B53" s="14"/>
      <c r="C53" s="14"/>
      <c r="D53" s="14"/>
      <c r="E53" s="13"/>
      <c r="F53" s="13"/>
      <c r="G53" s="13">
        <f>SUM(F50:F52)</f>
        <v>0</v>
      </c>
      <c r="H53" s="13">
        <f>IF(G53&lt;J49,G53,J49)</f>
        <v>0</v>
      </c>
      <c r="I53" s="12" t="s">
        <v>71</v>
      </c>
      <c r="J53" s="13"/>
      <c r="K53" s="13"/>
      <c r="L53" s="13"/>
      <c r="M53" s="13"/>
      <c r="N53" s="13"/>
      <c r="O53" s="13"/>
      <c r="P53" s="13"/>
      <c r="Q53" s="13"/>
    </row>
    <row r="54" spans="1:17" x14ac:dyDescent="0.2">
      <c r="A54" s="13"/>
      <c r="B54" s="13"/>
      <c r="C54" s="14"/>
      <c r="D54" s="14"/>
      <c r="E54" s="13"/>
      <c r="F54" s="13"/>
      <c r="G54" s="13"/>
      <c r="H54" s="13"/>
      <c r="I54" s="12"/>
      <c r="J54" s="13"/>
      <c r="K54" s="13"/>
      <c r="L54" s="13"/>
      <c r="M54" s="13"/>
      <c r="N54" s="13"/>
      <c r="O54" s="13"/>
      <c r="P54" s="13"/>
      <c r="Q54" s="13"/>
    </row>
    <row r="55" spans="1:17" ht="20.25" x14ac:dyDescent="0.3">
      <c r="A55" s="13"/>
      <c r="B55" s="13"/>
      <c r="C55" s="14"/>
      <c r="D55" s="14"/>
      <c r="E55" s="13"/>
      <c r="F55" s="13"/>
      <c r="G55" s="13"/>
      <c r="H55" s="20">
        <f>SUM(H12:H53)</f>
        <v>18</v>
      </c>
      <c r="I55" s="12" t="s">
        <v>72</v>
      </c>
      <c r="J55" s="13"/>
      <c r="K55" s="13"/>
      <c r="L55" s="13"/>
      <c r="M55" s="13"/>
      <c r="N55" s="13"/>
      <c r="O55" s="13"/>
      <c r="P55" s="13"/>
      <c r="Q55" s="13"/>
    </row>
    <row r="56" spans="1:17" x14ac:dyDescent="0.2">
      <c r="A56" s="15"/>
      <c r="B56" s="35" t="s">
        <v>97</v>
      </c>
      <c r="C56" s="16"/>
      <c r="D56" s="16"/>
      <c r="E56" s="15"/>
      <c r="F56" s="15"/>
      <c r="G56" s="15"/>
      <c r="H56" s="15">
        <v>40</v>
      </c>
      <c r="I56" s="15" t="s">
        <v>86</v>
      </c>
      <c r="J56" s="15"/>
      <c r="K56" s="15"/>
      <c r="L56" s="15"/>
      <c r="M56" s="15"/>
      <c r="N56" s="15"/>
      <c r="O56" s="15"/>
      <c r="P56" s="15"/>
      <c r="Q56" s="15"/>
    </row>
    <row r="57" spans="1:17" x14ac:dyDescent="0.2">
      <c r="A57" s="15"/>
      <c r="B57" s="35" t="s">
        <v>92</v>
      </c>
      <c r="C57" s="16"/>
      <c r="D57" s="16"/>
      <c r="E57" s="15"/>
      <c r="F57" s="15"/>
      <c r="G57" s="15"/>
      <c r="H57" s="31">
        <f>H56-H55</f>
        <v>22</v>
      </c>
      <c r="I57" s="15" t="s">
        <v>85</v>
      </c>
      <c r="J57" s="15"/>
      <c r="K57" s="15"/>
      <c r="L57" s="15"/>
      <c r="M57" s="15"/>
      <c r="N57" s="15"/>
      <c r="O57" s="15"/>
      <c r="P57" s="15"/>
      <c r="Q57" s="15"/>
    </row>
  </sheetData>
  <mergeCells count="1">
    <mergeCell ref="K32:Q3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28"/>
  <sheetViews>
    <sheetView workbookViewId="0">
      <selection activeCell="B36" sqref="B36"/>
    </sheetView>
  </sheetViews>
  <sheetFormatPr defaultRowHeight="12.75" x14ac:dyDescent="0.2"/>
  <cols>
    <col min="2" max="2" width="68.42578125" customWidth="1"/>
  </cols>
  <sheetData>
    <row r="2" spans="2:2" ht="32.25" customHeight="1" x14ac:dyDescent="0.2">
      <c r="B2" s="2" t="s">
        <v>0</v>
      </c>
    </row>
    <row r="3" spans="2:2" ht="12.75" customHeight="1" x14ac:dyDescent="0.2"/>
    <row r="4" spans="2:2" ht="25.5" customHeight="1" x14ac:dyDescent="0.2">
      <c r="B4" s="2" t="s">
        <v>1</v>
      </c>
    </row>
    <row r="5" spans="2:2" ht="8.25" customHeight="1" x14ac:dyDescent="0.2">
      <c r="B5" s="3"/>
    </row>
    <row r="6" spans="2:2" ht="41.25" customHeight="1" x14ac:dyDescent="0.2">
      <c r="B6" s="4" t="s">
        <v>2</v>
      </c>
    </row>
    <row r="7" spans="2:2" ht="15.75" customHeight="1" x14ac:dyDescent="0.2">
      <c r="B7" s="4" t="s">
        <v>3</v>
      </c>
    </row>
    <row r="8" spans="2:2" ht="12" customHeight="1" x14ac:dyDescent="0.2">
      <c r="B8" s="5" t="s">
        <v>4</v>
      </c>
    </row>
    <row r="9" spans="2:2" ht="39.75" customHeight="1" x14ac:dyDescent="0.2">
      <c r="B9" s="5" t="s">
        <v>5</v>
      </c>
    </row>
    <row r="10" spans="2:2" ht="15.75" customHeight="1" x14ac:dyDescent="0.2">
      <c r="B10" s="5" t="s">
        <v>6</v>
      </c>
    </row>
    <row r="11" spans="2:2" ht="26.25" customHeight="1" x14ac:dyDescent="0.2">
      <c r="B11" s="5" t="s">
        <v>7</v>
      </c>
    </row>
    <row r="12" spans="2:2" ht="15.75" customHeight="1" x14ac:dyDescent="0.2">
      <c r="B12" s="5" t="s">
        <v>8</v>
      </c>
    </row>
    <row r="13" spans="2:2" ht="12.75" customHeight="1" x14ac:dyDescent="0.2">
      <c r="B13" s="5" t="s">
        <v>9</v>
      </c>
    </row>
    <row r="14" spans="2:2" ht="7.5" customHeight="1" x14ac:dyDescent="0.2">
      <c r="B14" s="6"/>
    </row>
    <row r="15" spans="2:2" ht="27" customHeight="1" x14ac:dyDescent="0.2">
      <c r="B15" s="7" t="s">
        <v>10</v>
      </c>
    </row>
    <row r="16" spans="2:2" ht="5.25" customHeight="1" x14ac:dyDescent="0.2">
      <c r="B16" s="3"/>
    </row>
    <row r="17" spans="2:2" ht="16.5" customHeight="1" x14ac:dyDescent="0.2">
      <c r="B17" s="4" t="s">
        <v>11</v>
      </c>
    </row>
    <row r="18" spans="2:2" ht="17.25" customHeight="1" x14ac:dyDescent="0.2">
      <c r="B18" s="4" t="s">
        <v>12</v>
      </c>
    </row>
    <row r="19" spans="2:2" ht="15" customHeight="1" x14ac:dyDescent="0.2">
      <c r="B19" s="4" t="s">
        <v>13</v>
      </c>
    </row>
    <row r="20" spans="2:2" ht="15" customHeight="1" x14ac:dyDescent="0.2">
      <c r="B20" s="4" t="s">
        <v>14</v>
      </c>
    </row>
    <row r="21" spans="2:2" ht="15.75" customHeight="1" x14ac:dyDescent="0.2">
      <c r="B21" s="4" t="s">
        <v>15</v>
      </c>
    </row>
    <row r="22" spans="2:2" ht="15.75" customHeight="1" x14ac:dyDescent="0.2">
      <c r="B22" s="4" t="s">
        <v>16</v>
      </c>
    </row>
    <row r="23" spans="2:2" ht="15.75" customHeight="1" x14ac:dyDescent="0.2">
      <c r="B23" s="4" t="s">
        <v>17</v>
      </c>
    </row>
    <row r="24" spans="2:2" ht="15.75" customHeight="1" x14ac:dyDescent="0.2">
      <c r="B24" s="4" t="s">
        <v>18</v>
      </c>
    </row>
    <row r="25" spans="2:2" ht="15" customHeight="1" x14ac:dyDescent="0.2"/>
    <row r="26" spans="2:2" ht="47.25" customHeight="1" x14ac:dyDescent="0.2">
      <c r="B26" s="8" t="s">
        <v>19</v>
      </c>
    </row>
    <row r="27" spans="2:2" ht="12" customHeight="1" x14ac:dyDescent="0.2"/>
    <row r="28" spans="2:2" ht="99.75" customHeight="1" x14ac:dyDescent="0.2">
      <c r="B28" s="8" t="s">
        <v>20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7"/>
  <sheetViews>
    <sheetView workbookViewId="0">
      <selection activeCell="B20" sqref="B20"/>
    </sheetView>
  </sheetViews>
  <sheetFormatPr defaultRowHeight="12.75" x14ac:dyDescent="0.2"/>
  <cols>
    <col min="1" max="1" width="5.42578125" customWidth="1"/>
    <col min="2" max="2" width="64.42578125" customWidth="1"/>
  </cols>
  <sheetData>
    <row r="2" spans="2:3" ht="15" x14ac:dyDescent="0.25">
      <c r="B2" s="9" t="s">
        <v>21</v>
      </c>
    </row>
    <row r="4" spans="2:3" ht="36" customHeight="1" x14ac:dyDescent="0.2">
      <c r="B4" s="8" t="s">
        <v>22</v>
      </c>
    </row>
    <row r="5" spans="2:3" ht="36" customHeight="1" x14ac:dyDescent="0.2">
      <c r="B5" s="3"/>
    </row>
    <row r="6" spans="2:3" ht="36" customHeight="1" x14ac:dyDescent="0.2">
      <c r="B6" s="4" t="s">
        <v>23</v>
      </c>
    </row>
    <row r="7" spans="2:3" ht="27" customHeight="1" x14ac:dyDescent="0.2">
      <c r="B7" s="4" t="s">
        <v>24</v>
      </c>
    </row>
    <row r="8" spans="2:3" ht="18" customHeight="1" x14ac:dyDescent="0.2">
      <c r="B8" s="4" t="s">
        <v>25</v>
      </c>
    </row>
    <row r="9" spans="2:3" ht="21" customHeight="1" x14ac:dyDescent="0.2">
      <c r="B9" s="4" t="s">
        <v>26</v>
      </c>
    </row>
    <row r="10" spans="2:3" ht="43.5" customHeight="1" x14ac:dyDescent="0.2">
      <c r="B10" s="4" t="s">
        <v>27</v>
      </c>
    </row>
    <row r="11" spans="2:3" ht="27" customHeight="1" x14ac:dyDescent="0.2">
      <c r="B11" s="5" t="s">
        <v>28</v>
      </c>
      <c r="C11" t="s">
        <v>82</v>
      </c>
    </row>
    <row r="12" spans="2:3" ht="27" customHeight="1" x14ac:dyDescent="0.2">
      <c r="B12" s="5" t="s">
        <v>29</v>
      </c>
    </row>
    <row r="13" spans="2:3" ht="14.25" customHeight="1" x14ac:dyDescent="0.2">
      <c r="B13" s="4" t="s">
        <v>30</v>
      </c>
    </row>
    <row r="14" spans="2:3" ht="15" customHeight="1" x14ac:dyDescent="0.2">
      <c r="B14" s="5" t="s">
        <v>31</v>
      </c>
    </row>
    <row r="15" spans="2:3" ht="27" customHeight="1" x14ac:dyDescent="0.2">
      <c r="B15" s="5" t="s">
        <v>32</v>
      </c>
    </row>
    <row r="16" spans="2:3" ht="34.5" customHeight="1" x14ac:dyDescent="0.2">
      <c r="B16" s="5" t="s">
        <v>33</v>
      </c>
    </row>
    <row r="17" spans="2:2" ht="24" x14ac:dyDescent="0.2">
      <c r="B17" s="4"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11"/>
  <sheetViews>
    <sheetView workbookViewId="0">
      <selection activeCell="B14" sqref="B14"/>
    </sheetView>
  </sheetViews>
  <sheetFormatPr defaultRowHeight="12.75" x14ac:dyDescent="0.2"/>
  <cols>
    <col min="2" max="2" width="62.5703125" customWidth="1"/>
  </cols>
  <sheetData>
    <row r="2" spans="2:2" ht="15" x14ac:dyDescent="0.25">
      <c r="B2" s="9" t="s">
        <v>35</v>
      </c>
    </row>
    <row r="4" spans="2:2" ht="36" x14ac:dyDescent="0.2">
      <c r="B4" s="8" t="s">
        <v>36</v>
      </c>
    </row>
    <row r="5" spans="2:2" x14ac:dyDescent="0.2">
      <c r="B5" s="4" t="s">
        <v>37</v>
      </c>
    </row>
    <row r="6" spans="2:2" x14ac:dyDescent="0.2">
      <c r="B6" s="4" t="s">
        <v>38</v>
      </c>
    </row>
    <row r="7" spans="2:2" x14ac:dyDescent="0.2">
      <c r="B7" s="4" t="s">
        <v>39</v>
      </c>
    </row>
    <row r="9" spans="2:2" ht="60" x14ac:dyDescent="0.2">
      <c r="B9" s="8" t="s">
        <v>40</v>
      </c>
    </row>
    <row r="11" spans="2:2" ht="38.25" x14ac:dyDescent="0.2">
      <c r="B11" s="10" t="s">
        <v>41</v>
      </c>
    </row>
  </sheetData>
  <hyperlinks>
    <hyperlink ref="B11" r:id="rId1" display="https://global.theiia.org/knowledge/Pages/Magazines-and-Newsletters.asp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9"/>
  <sheetViews>
    <sheetView workbookViewId="0">
      <selection activeCell="D24" sqref="D24"/>
    </sheetView>
  </sheetViews>
  <sheetFormatPr defaultRowHeight="12.75" x14ac:dyDescent="0.2"/>
  <cols>
    <col min="2" max="2" width="53" customWidth="1"/>
  </cols>
  <sheetData>
    <row r="2" spans="2:2" ht="15" x14ac:dyDescent="0.25">
      <c r="B2" s="9" t="s">
        <v>42</v>
      </c>
    </row>
    <row r="4" spans="2:2" ht="48" x14ac:dyDescent="0.2">
      <c r="B4" s="8" t="s">
        <v>43</v>
      </c>
    </row>
    <row r="5" spans="2:2" x14ac:dyDescent="0.2">
      <c r="B5" s="4" t="s">
        <v>37</v>
      </c>
    </row>
    <row r="6" spans="2:2" x14ac:dyDescent="0.2">
      <c r="B6" s="4" t="s">
        <v>38</v>
      </c>
    </row>
    <row r="7" spans="2:2" x14ac:dyDescent="0.2">
      <c r="B7" s="4" t="s">
        <v>39</v>
      </c>
    </row>
    <row r="9" spans="2:2" ht="84" x14ac:dyDescent="0.2">
      <c r="B9" s="8" t="s">
        <v>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6"/>
  <sheetViews>
    <sheetView workbookViewId="0">
      <selection activeCell="C6" sqref="C6"/>
    </sheetView>
  </sheetViews>
  <sheetFormatPr defaultRowHeight="12.75" x14ac:dyDescent="0.2"/>
  <cols>
    <col min="2" max="2" width="52.85546875" customWidth="1"/>
  </cols>
  <sheetData>
    <row r="2" spans="2:2" ht="15" x14ac:dyDescent="0.25">
      <c r="B2" s="9" t="s">
        <v>45</v>
      </c>
    </row>
    <row r="3" spans="2:2" x14ac:dyDescent="0.2">
      <c r="B3" s="11"/>
    </row>
    <row r="4" spans="2:2" ht="24" x14ac:dyDescent="0.2">
      <c r="B4" s="8" t="s">
        <v>46</v>
      </c>
    </row>
    <row r="6" spans="2:2" ht="60" x14ac:dyDescent="0.2">
      <c r="B6" s="8" t="s">
        <v>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4"/>
  <sheetViews>
    <sheetView workbookViewId="0">
      <selection activeCell="C4" sqref="C4"/>
    </sheetView>
  </sheetViews>
  <sheetFormatPr defaultRowHeight="12.75" x14ac:dyDescent="0.2"/>
  <cols>
    <col min="2" max="2" width="49" customWidth="1"/>
  </cols>
  <sheetData>
    <row r="2" spans="2:2" ht="15" x14ac:dyDescent="0.25">
      <c r="B2" s="9" t="s">
        <v>48</v>
      </c>
    </row>
    <row r="4" spans="2:2" ht="60" x14ac:dyDescent="0.2">
      <c r="B4" s="8" t="s">
        <v>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10"/>
  <sheetViews>
    <sheetView workbookViewId="0">
      <selection activeCell="D26" sqref="D26"/>
    </sheetView>
  </sheetViews>
  <sheetFormatPr defaultRowHeight="12.75" x14ac:dyDescent="0.2"/>
  <cols>
    <col min="2" max="2" width="51.85546875" customWidth="1"/>
  </cols>
  <sheetData>
    <row r="2" spans="2:2" ht="15" x14ac:dyDescent="0.25">
      <c r="B2" s="9" t="s">
        <v>50</v>
      </c>
    </row>
    <row r="4" spans="2:2" ht="48" x14ac:dyDescent="0.2">
      <c r="B4" s="8" t="s">
        <v>51</v>
      </c>
    </row>
    <row r="5" spans="2:2" x14ac:dyDescent="0.2">
      <c r="B5" s="3"/>
    </row>
    <row r="6" spans="2:2" ht="36" x14ac:dyDescent="0.2">
      <c r="B6" s="4" t="s">
        <v>52</v>
      </c>
    </row>
    <row r="7" spans="2:2" ht="24" x14ac:dyDescent="0.2">
      <c r="B7" s="4" t="s">
        <v>53</v>
      </c>
    </row>
    <row r="8" spans="2:2" ht="24" x14ac:dyDescent="0.2">
      <c r="B8" s="4" t="s">
        <v>54</v>
      </c>
    </row>
    <row r="10" spans="2:2" ht="24" x14ac:dyDescent="0.2">
      <c r="B10" s="8" t="s">
        <v>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4"/>
  <sheetViews>
    <sheetView workbookViewId="0">
      <selection activeCell="B24" sqref="B24"/>
    </sheetView>
  </sheetViews>
  <sheetFormatPr defaultRowHeight="12.75" x14ac:dyDescent="0.2"/>
  <cols>
    <col min="2" max="2" width="51.5703125" customWidth="1"/>
  </cols>
  <sheetData>
    <row r="2" spans="2:2" ht="15" x14ac:dyDescent="0.25">
      <c r="B2" s="9" t="s">
        <v>56</v>
      </c>
    </row>
    <row r="4" spans="2:2" ht="24" x14ac:dyDescent="0.2">
      <c r="B4" s="8"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Calculation</vt:lpstr>
      <vt:lpstr>Training</vt:lpstr>
      <vt:lpstr>Education</vt:lpstr>
      <vt:lpstr>Publications</vt:lpstr>
      <vt:lpstr>Translations</vt:lpstr>
      <vt:lpstr>Oral Presentations</vt:lpstr>
      <vt:lpstr>Participation</vt:lpstr>
      <vt:lpstr>External QA's</vt:lpstr>
      <vt:lpstr>Sheet7</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Ratsula Niina</dc:creator>
  <cp:lastModifiedBy>Marja</cp:lastModifiedBy>
  <cp:lastPrinted>2015-11-20T13:41:50Z</cp:lastPrinted>
  <dcterms:created xsi:type="dcterms:W3CDTF">2009-01-23T10:19:39Z</dcterms:created>
  <dcterms:modified xsi:type="dcterms:W3CDTF">2017-11-15T10:49:39Z</dcterms:modified>
</cp:coreProperties>
</file>